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lkulace\"/>
    </mc:Choice>
  </mc:AlternateContent>
  <xr:revisionPtr revIDLastSave="0" documentId="13_ncr:1_{CFCE90CD-C674-4D8B-8FD1-2E4A0167DE1A}" xr6:coauthVersionLast="47" xr6:coauthVersionMax="47" xr10:uidLastSave="{00000000-0000-0000-0000-000000000000}"/>
  <bookViews>
    <workbookView xWindow="-120" yWindow="-120" windowWidth="29040" windowHeight="17520" firstSheet="1" activeTab="5" xr2:uid="{00000000-000D-0000-FFFF-FFFF00000000}"/>
  </bookViews>
  <sheets>
    <sheet name="Neurologie neinvazivní" sheetId="1" r:id="rId1"/>
    <sheet name="Neurologie invazivní" sheetId="2" r:id="rId2"/>
    <sheet name="Neurochirurgie resek" sheetId="4" r:id="rId3"/>
    <sheet name="Neurochirurgie nervus vagus" sheetId="5" r:id="rId4"/>
    <sheet name="Neurologie pooperační péče" sheetId="6" r:id="rId5"/>
    <sheet name="Neurologie kontroly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13" i="3"/>
  <c r="E14" i="3"/>
  <c r="E15" i="3"/>
  <c r="E9" i="3"/>
  <c r="E18" i="6"/>
  <c r="E19" i="6"/>
  <c r="E17" i="6"/>
  <c r="E10" i="6"/>
  <c r="E11" i="6"/>
  <c r="E12" i="6"/>
  <c r="E13" i="6"/>
  <c r="E14" i="6"/>
  <c r="E15" i="6"/>
  <c r="E9" i="6"/>
  <c r="E31" i="5"/>
  <c r="E28" i="5"/>
  <c r="E29" i="5"/>
  <c r="E27" i="5"/>
  <c r="E20" i="5"/>
  <c r="E21" i="5"/>
  <c r="E22" i="5"/>
  <c r="E23" i="5"/>
  <c r="E24" i="5"/>
  <c r="E25" i="5"/>
  <c r="E19" i="5"/>
  <c r="E17" i="5"/>
  <c r="E14" i="5"/>
  <c r="E11" i="5"/>
  <c r="E12" i="5"/>
  <c r="E30" i="4"/>
  <c r="E29" i="4"/>
  <c r="E26" i="4"/>
  <c r="E27" i="4"/>
  <c r="E25" i="4"/>
  <c r="E18" i="4"/>
  <c r="E19" i="4"/>
  <c r="E20" i="4"/>
  <c r="E21" i="4"/>
  <c r="E22" i="4"/>
  <c r="E23" i="4"/>
  <c r="E17" i="4"/>
  <c r="E15" i="4"/>
  <c r="E14" i="4"/>
  <c r="E11" i="4"/>
  <c r="E12" i="4"/>
  <c r="E10" i="4"/>
  <c r="E29" i="2"/>
  <c r="E30" i="2"/>
  <c r="E28" i="2"/>
  <c r="E26" i="2"/>
  <c r="E25" i="2"/>
  <c r="E22" i="2"/>
  <c r="E23" i="2"/>
  <c r="E21" i="2"/>
  <c r="E18" i="2"/>
  <c r="E19" i="2"/>
  <c r="E17" i="2"/>
  <c r="E15" i="2"/>
  <c r="E9" i="2"/>
  <c r="E10" i="2"/>
  <c r="E11" i="2"/>
  <c r="E12" i="2"/>
  <c r="E8" i="2"/>
  <c r="D35" i="1"/>
  <c r="D36" i="1"/>
  <c r="D37" i="1"/>
  <c r="D38" i="1"/>
  <c r="D39" i="1"/>
  <c r="D34" i="1"/>
  <c r="D32" i="1"/>
  <c r="D31" i="1"/>
  <c r="D27" i="1"/>
  <c r="D28" i="1"/>
  <c r="D26" i="1"/>
  <c r="D20" i="1"/>
  <c r="D21" i="1"/>
  <c r="D22" i="1"/>
  <c r="D23" i="1"/>
  <c r="D24" i="1"/>
  <c r="D19" i="1"/>
  <c r="D17" i="1"/>
  <c r="D14" i="1"/>
  <c r="D15" i="1"/>
  <c r="D13" i="1"/>
  <c r="D10" i="1"/>
  <c r="D11" i="1"/>
  <c r="D9" i="1"/>
  <c r="E10" i="5" l="1"/>
  <c r="E18" i="3" l="1"/>
  <c r="E22" i="6"/>
  <c r="E34" i="5"/>
  <c r="E33" i="4"/>
  <c r="E33" i="2"/>
  <c r="D45" i="1"/>
</calcChain>
</file>

<file path=xl/sharedStrings.xml><?xml version="1.0" encoding="utf-8"?>
<sst xmlns="http://schemas.openxmlformats.org/spreadsheetml/2006/main" count="231" uniqueCount="142">
  <si>
    <t>Název</t>
  </si>
  <si>
    <t>body</t>
  </si>
  <si>
    <t>cena v Kč</t>
  </si>
  <si>
    <t>Minimální kontakt</t>
  </si>
  <si>
    <t>Kontrastní látka</t>
  </si>
  <si>
    <t>CT s kontrastní látkou</t>
  </si>
  <si>
    <t>Krevní banka</t>
  </si>
  <si>
    <t>Cílené vyšetření neurochirurgem 2x</t>
  </si>
  <si>
    <t>Body</t>
  </si>
  <si>
    <t>Cena v Kč</t>
  </si>
  <si>
    <t>Komplexní vyšetření neurochirurgem</t>
  </si>
  <si>
    <t>Operační výkon</t>
  </si>
  <si>
    <t>Použití mikroskopu</t>
  </si>
  <si>
    <t>Návlek na mikroskop</t>
  </si>
  <si>
    <t>Intubace</t>
  </si>
  <si>
    <t>Anestezie</t>
  </si>
  <si>
    <t>Kapnometrie</t>
  </si>
  <si>
    <t>Ošetřovací dny - standard 5 dní</t>
  </si>
  <si>
    <t>Ošetřovací dny - JIP 5 dní</t>
  </si>
  <si>
    <t>Kategorie pacienta 5 dní x 150</t>
  </si>
  <si>
    <t>Antibiotika</t>
  </si>
  <si>
    <t>Histologie</t>
  </si>
  <si>
    <t>Rehabilitace u lůžka</t>
  </si>
  <si>
    <t>CELKOVÁ CENA</t>
  </si>
  <si>
    <t>Cílené vyšetření neurologem 2x</t>
  </si>
  <si>
    <t>Stereotaxe</t>
  </si>
  <si>
    <t>Implantace elektrod</t>
  </si>
  <si>
    <t>Ošetřovací dny 20</t>
  </si>
  <si>
    <t>Kategorie pacienta 10dní x150</t>
  </si>
  <si>
    <t>Kategorie pacienta 10dní x 75</t>
  </si>
  <si>
    <t>CT nativně 2x</t>
  </si>
  <si>
    <t>Lokální anestezie</t>
  </si>
  <si>
    <t>Anestezie 3x</t>
  </si>
  <si>
    <t>Cílené vyšetření anesteziologem</t>
  </si>
  <si>
    <t>Magnetická rezonance k stereotaxi 2x</t>
  </si>
  <si>
    <t>Kalkulace epilepsie</t>
  </si>
  <si>
    <t>NEUROLOGIE I. neinvazivní</t>
  </si>
  <si>
    <t>09511</t>
  </si>
  <si>
    <t>29021</t>
  </si>
  <si>
    <t>29022</t>
  </si>
  <si>
    <t>29123</t>
  </si>
  <si>
    <t>29130</t>
  </si>
  <si>
    <t>Mapování mozkové aktivity</t>
  </si>
  <si>
    <t>56149</t>
  </si>
  <si>
    <t>Neurolýza subarachnoidální</t>
  </si>
  <si>
    <t>cílené vyšetření psychologem</t>
  </si>
  <si>
    <t>47255</t>
  </si>
  <si>
    <t>75143</t>
  </si>
  <si>
    <t xml:space="preserve">Scinti </t>
  </si>
  <si>
    <t>47269</t>
  </si>
  <si>
    <t>SPECT</t>
  </si>
  <si>
    <t>47353</t>
  </si>
  <si>
    <t>PET</t>
  </si>
  <si>
    <t>převozy sanitkou (FN Bohunice a MOÚ)</t>
  </si>
  <si>
    <t>Minimální kontakt příjem</t>
  </si>
  <si>
    <t>Komplexní vyšetření neurologem 1x</t>
  </si>
  <si>
    <t>Video EEG 5 dní</t>
  </si>
  <si>
    <t>Oční vyšetření</t>
  </si>
  <si>
    <t>Mesocain 1%</t>
  </si>
  <si>
    <t xml:space="preserve">CT nativ </t>
  </si>
  <si>
    <t>89713</t>
  </si>
  <si>
    <t>89613</t>
  </si>
  <si>
    <t>MR 2x</t>
  </si>
  <si>
    <t>WADA test</t>
  </si>
  <si>
    <t>37022</t>
  </si>
  <si>
    <t>Cílené vyšetření psychologem</t>
  </si>
  <si>
    <t>EEG s užitím aktivačních metod</t>
  </si>
  <si>
    <t>29125</t>
  </si>
  <si>
    <t>EEG vyhodnocení</t>
  </si>
  <si>
    <t>89411</t>
  </si>
  <si>
    <t>Angiografie</t>
  </si>
  <si>
    <t>89415</t>
  </si>
  <si>
    <t>Navazující angiografie</t>
  </si>
  <si>
    <t>89417</t>
  </si>
  <si>
    <t>Angiografie (s výměnou cévky)</t>
  </si>
  <si>
    <t>Kontrastní látka orientační cena dle určení lékaře</t>
  </si>
  <si>
    <t>Biochemie laboratoř</t>
  </si>
  <si>
    <t>Hematologie laboratoř</t>
  </si>
  <si>
    <t>Hospitalizace 20 dní</t>
  </si>
  <si>
    <t>Kategorie pacienta 10 dní x 150</t>
  </si>
  <si>
    <t>Kategorie pacienta 10 dní x 75</t>
  </si>
  <si>
    <t>Lékový paušál  20dní x 80,-Kč</t>
  </si>
  <si>
    <t>NEUROLOGIE II. invazivní</t>
  </si>
  <si>
    <t>Kód</t>
  </si>
  <si>
    <t>Toxikologie</t>
  </si>
  <si>
    <t>Komplexní vyšetření neurologem</t>
  </si>
  <si>
    <t>Cílené vyšetření neurologem</t>
  </si>
  <si>
    <t>56165</t>
  </si>
  <si>
    <t>56423</t>
  </si>
  <si>
    <t>09233</t>
  </si>
  <si>
    <t>78111</t>
  </si>
  <si>
    <t>78022</t>
  </si>
  <si>
    <t>89719</t>
  </si>
  <si>
    <t>Video EEG 7 dní</t>
  </si>
  <si>
    <t>V případě nejasné diagnózy je možné naordinovat následující vyšetření :</t>
  </si>
  <si>
    <t>PET, SPECT a psychologické vyšetření, popř. Wada test viz tabulka č. 1</t>
  </si>
  <si>
    <t>56021</t>
  </si>
  <si>
    <t>56022</t>
  </si>
  <si>
    <t xml:space="preserve">Cílené vyšetření neurochirurgem </t>
  </si>
  <si>
    <t>56178</t>
  </si>
  <si>
    <t>56419</t>
  </si>
  <si>
    <t>78820</t>
  </si>
  <si>
    <t>78116</t>
  </si>
  <si>
    <t>78121</t>
  </si>
  <si>
    <t>Lékový paušál 5 dní x 200,-Kč</t>
  </si>
  <si>
    <t>Kalkulace pro epilepsii</t>
  </si>
  <si>
    <t xml:space="preserve">NEUROCHIRURGIE - resekce laloku </t>
  </si>
  <si>
    <t>Přeoperační vyšetření</t>
  </si>
  <si>
    <t xml:space="preserve">NEUROCHIRURGIE - nervus vagus </t>
  </si>
  <si>
    <t>56421</t>
  </si>
  <si>
    <t>Elektroda nervus vagus</t>
  </si>
  <si>
    <t>Pulzní generátor programovatelný</t>
  </si>
  <si>
    <t>Následuje předání do péče neurologické kliniky do stabilizace stavu pacienta</t>
  </si>
  <si>
    <t>NEUROLOGIE pooperační péče</t>
  </si>
  <si>
    <t>Ošetřovací dny 10</t>
  </si>
  <si>
    <t>Kategorie pacienta 5dní x150</t>
  </si>
  <si>
    <t>Kategorie pacienta 5dní x 75</t>
  </si>
  <si>
    <t>Lékový paušál 10dníx 80,- Kč</t>
  </si>
  <si>
    <t>MR kontrolní dle indikace</t>
  </si>
  <si>
    <t>CT kontrolní dle indikace</t>
  </si>
  <si>
    <t>29023</t>
  </si>
  <si>
    <t>Kontrolní vyšetření neurologem</t>
  </si>
  <si>
    <r>
      <t xml:space="preserve">MR kontrolní </t>
    </r>
    <r>
      <rPr>
        <b/>
        <sz val="12"/>
        <rFont val="Arial"/>
        <family val="2"/>
        <charset val="238"/>
      </rPr>
      <t>dle indikace</t>
    </r>
  </si>
  <si>
    <r>
      <t xml:space="preserve">CT kontrolní </t>
    </r>
    <r>
      <rPr>
        <b/>
        <sz val="12"/>
        <rFont val="Arial"/>
        <family val="2"/>
        <charset val="238"/>
      </rPr>
      <t>dle indikace</t>
    </r>
  </si>
  <si>
    <r>
      <t xml:space="preserve">Cílené vyšetření psychologem </t>
    </r>
    <r>
      <rPr>
        <b/>
        <sz val="12"/>
        <rFont val="Arial"/>
        <family val="2"/>
        <charset val="238"/>
      </rPr>
      <t>dle indikace</t>
    </r>
  </si>
  <si>
    <r>
      <t xml:space="preserve">EEG s užitím aktivačních metod </t>
    </r>
    <r>
      <rPr>
        <b/>
        <sz val="12"/>
        <rFont val="Arial"/>
        <family val="2"/>
        <charset val="238"/>
      </rPr>
      <t>dle indikace</t>
    </r>
  </si>
  <si>
    <r>
      <t xml:space="preserve">EEG vyhodnocení </t>
    </r>
    <r>
      <rPr>
        <b/>
        <sz val="12"/>
        <rFont val="Arial"/>
        <family val="2"/>
        <charset val="238"/>
      </rPr>
      <t>dle indikace</t>
    </r>
  </si>
  <si>
    <r>
      <t xml:space="preserve">Mapování mozkové aktivity </t>
    </r>
    <r>
      <rPr>
        <b/>
        <sz val="12"/>
        <rFont val="Arial"/>
        <family val="2"/>
        <charset val="238"/>
      </rPr>
      <t>dle indikace</t>
    </r>
  </si>
  <si>
    <t>NEUROLOGIE kontroly</t>
  </si>
  <si>
    <t>vyšetření dle indikace lékařem</t>
  </si>
  <si>
    <t>INVAZIVNÍ VIDEO EEG - délka trvání vyšetření nelze odhadnout,</t>
  </si>
  <si>
    <t>může tedy přesáhnout frekvenční omezení české zdravotní pojišťovny, toto omezení je stanoveno vyhláškou</t>
  </si>
  <si>
    <t>ministerstva zdravotnictví. Slovenská pojošťovna se tímto zavazuje, že v případě překročení limitu bude invazivní video EEG</t>
  </si>
  <si>
    <t>uhrazeno.</t>
  </si>
  <si>
    <t xml:space="preserve">Kalkulace epilepsie </t>
  </si>
  <si>
    <t>Lékový paušál 20dní x 80,- Kč</t>
  </si>
  <si>
    <t>Elektrody 10CE 3ks x 14.158,- Kč</t>
  </si>
  <si>
    <t>Elektrody 15CE 3ks x 17.929,- Kč</t>
  </si>
  <si>
    <t>bod = 1,58 Kč</t>
  </si>
  <si>
    <t>Cena bodu = 1,58 Kč</t>
  </si>
  <si>
    <t>bod = 1,58Kč</t>
  </si>
  <si>
    <t>Elektrody sfenoidální 1 sada x 5792,-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</si>
</sst>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5" x14ac:knownFonts="1">
    <font>
      <sz val="10"/>
      <name val="Arial"/>
      <charset val="238"/>
    </font>
    <font>
      <b/>
      <sz val="14"/>
      <name val="Arial"/>
      <family val="2"/>
      <charset val="238"/>
    </font>
    <font>
      <sz val="12"/>
      <name val="Arial"/>
      <charset val="238"/>
    </font>
    <font>
      <b/>
      <sz val="12"/>
      <name val="Arial"/>
      <family val="2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3" fillId="0" borderId="7" xfId="0" applyFont="1" applyBorder="1"/>
    <xf numFmtId="164" fontId="3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164" fontId="1" fillId="0" borderId="11" xfId="0" applyNumberFormat="1" applyFont="1" applyBorder="1"/>
    <xf numFmtId="49" fontId="0" fillId="0" borderId="0" xfId="0" applyNumberFormat="1"/>
    <xf numFmtId="0" fontId="3" fillId="0" borderId="1" xfId="0" applyFon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3" fillId="0" borderId="15" xfId="0" applyNumberFormat="1" applyFont="1" applyBorder="1"/>
    <xf numFmtId="49" fontId="2" fillId="0" borderId="12" xfId="0" applyNumberFormat="1" applyFont="1" applyBorder="1"/>
    <xf numFmtId="49" fontId="2" fillId="0" borderId="13" xfId="0" applyNumberFormat="1" applyFont="1" applyBorder="1"/>
    <xf numFmtId="49" fontId="2" fillId="0" borderId="14" xfId="0" applyNumberFormat="1" applyFont="1" applyBorder="1"/>
    <xf numFmtId="8" fontId="0" fillId="0" borderId="0" xfId="0" applyNumberFormat="1"/>
    <xf numFmtId="49" fontId="1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Alignment="1"/>
    <xf numFmtId="0" fontId="0" fillId="0" borderId="0" xfId="0" applyBorder="1"/>
    <xf numFmtId="0" fontId="2" fillId="0" borderId="0" xfId="0" applyFont="1" applyBorder="1"/>
    <xf numFmtId="164" fontId="2" fillId="0" borderId="0" xfId="0" applyNumberFormat="1" applyFont="1" applyBorder="1"/>
    <xf numFmtId="16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7"/>
  <sheetViews>
    <sheetView topLeftCell="A7" workbookViewId="0">
      <selection activeCell="C42" sqref="C42"/>
    </sheetView>
  </sheetViews>
  <sheetFormatPr defaultRowHeight="12.75" x14ac:dyDescent="0.2"/>
  <cols>
    <col min="1" max="1" width="9.140625" style="14"/>
    <col min="2" max="2" width="49" customWidth="1"/>
    <col min="3" max="3" width="9.28515625" bestFit="1" customWidth="1"/>
    <col min="4" max="4" width="19.5703125" style="1" bestFit="1" customWidth="1"/>
    <col min="5" max="5" width="65.140625" customWidth="1"/>
    <col min="8" max="8" width="14.85546875" bestFit="1" customWidth="1"/>
  </cols>
  <sheetData>
    <row r="3" spans="1:4" x14ac:dyDescent="0.2">
      <c r="B3" t="s">
        <v>134</v>
      </c>
    </row>
    <row r="4" spans="1:4" x14ac:dyDescent="0.2">
      <c r="B4" t="s">
        <v>138</v>
      </c>
    </row>
    <row r="5" spans="1:4" x14ac:dyDescent="0.2">
      <c r="C5" s="23"/>
    </row>
    <row r="6" spans="1:4" ht="18" x14ac:dyDescent="0.25">
      <c r="B6" s="2" t="s">
        <v>36</v>
      </c>
    </row>
    <row r="7" spans="1:4" ht="13.5" thickBot="1" x14ac:dyDescent="0.25"/>
    <row r="8" spans="1:4" ht="16.5" thickBot="1" x14ac:dyDescent="0.3">
      <c r="A8" s="19" t="s">
        <v>83</v>
      </c>
      <c r="B8" s="9" t="s">
        <v>0</v>
      </c>
      <c r="C8" s="9" t="s">
        <v>1</v>
      </c>
      <c r="D8" s="10" t="s">
        <v>2</v>
      </c>
    </row>
    <row r="9" spans="1:4" ht="15" x14ac:dyDescent="0.2">
      <c r="A9" s="18" t="s">
        <v>37</v>
      </c>
      <c r="B9" s="7" t="s">
        <v>54</v>
      </c>
      <c r="C9" s="7">
        <v>52</v>
      </c>
      <c r="D9" s="8">
        <f>C9*1.58</f>
        <v>82.16</v>
      </c>
    </row>
    <row r="10" spans="1:4" ht="15" x14ac:dyDescent="0.2">
      <c r="A10" s="16" t="s">
        <v>38</v>
      </c>
      <c r="B10" s="3" t="s">
        <v>55</v>
      </c>
      <c r="C10" s="3">
        <v>990</v>
      </c>
      <c r="D10" s="8">
        <f t="shared" ref="D10:D11" si="0">C10*1.58</f>
        <v>1564.2</v>
      </c>
    </row>
    <row r="11" spans="1:4" ht="15" x14ac:dyDescent="0.2">
      <c r="A11" s="16" t="s">
        <v>39</v>
      </c>
      <c r="B11" s="3" t="s">
        <v>24</v>
      </c>
      <c r="C11" s="3">
        <v>998</v>
      </c>
      <c r="D11" s="8">
        <f t="shared" si="0"/>
        <v>1576.8400000000001</v>
      </c>
    </row>
    <row r="12" spans="1:4" ht="15" x14ac:dyDescent="0.2">
      <c r="A12" s="16"/>
      <c r="B12" s="3" t="s">
        <v>56</v>
      </c>
      <c r="C12" s="3"/>
      <c r="D12" s="4">
        <v>111113</v>
      </c>
    </row>
    <row r="13" spans="1:4" ht="15" x14ac:dyDescent="0.2">
      <c r="A13" s="16" t="s">
        <v>41</v>
      </c>
      <c r="B13" s="3" t="s">
        <v>42</v>
      </c>
      <c r="C13" s="3">
        <v>688</v>
      </c>
      <c r="D13" s="4">
        <f>C13*1.58</f>
        <v>1087.04</v>
      </c>
    </row>
    <row r="14" spans="1:4" ht="15" x14ac:dyDescent="0.2">
      <c r="A14" s="16" t="s">
        <v>43</v>
      </c>
      <c r="B14" s="3" t="s">
        <v>44</v>
      </c>
      <c r="C14" s="3">
        <v>1993</v>
      </c>
      <c r="D14" s="4">
        <f t="shared" ref="D14:D15" si="1">C14*1.58</f>
        <v>3148.94</v>
      </c>
    </row>
    <row r="15" spans="1:4" ht="15" x14ac:dyDescent="0.2">
      <c r="A15" s="16" t="s">
        <v>64</v>
      </c>
      <c r="B15" s="3" t="s">
        <v>45</v>
      </c>
      <c r="C15" s="3">
        <v>7112</v>
      </c>
      <c r="D15" s="4">
        <f t="shared" si="1"/>
        <v>11236.960000000001</v>
      </c>
    </row>
    <row r="16" spans="1:4" ht="15" x14ac:dyDescent="0.2">
      <c r="A16" s="16"/>
      <c r="B16" s="3" t="s">
        <v>141</v>
      </c>
      <c r="C16" s="3"/>
      <c r="D16" s="4">
        <v>5792</v>
      </c>
    </row>
    <row r="17" spans="1:9" ht="15" x14ac:dyDescent="0.2">
      <c r="A17" s="16" t="s">
        <v>89</v>
      </c>
      <c r="B17" s="3" t="s">
        <v>31</v>
      </c>
      <c r="C17" s="3">
        <v>116</v>
      </c>
      <c r="D17" s="4">
        <f>C17*1.58</f>
        <v>183.28</v>
      </c>
    </row>
    <row r="18" spans="1:9" ht="15" x14ac:dyDescent="0.2">
      <c r="A18" s="16"/>
      <c r="B18" s="3" t="s">
        <v>58</v>
      </c>
      <c r="C18" s="3">
        <v>0.2</v>
      </c>
      <c r="D18" s="4">
        <v>54.15</v>
      </c>
    </row>
    <row r="19" spans="1:9" ht="15" x14ac:dyDescent="0.2">
      <c r="A19" s="16"/>
      <c r="B19" s="3" t="s">
        <v>76</v>
      </c>
      <c r="C19" s="3">
        <v>4600</v>
      </c>
      <c r="D19" s="4">
        <f>C19*1.58</f>
        <v>7268</v>
      </c>
    </row>
    <row r="20" spans="1:9" ht="15" x14ac:dyDescent="0.2">
      <c r="A20" s="16"/>
      <c r="B20" s="3" t="s">
        <v>77</v>
      </c>
      <c r="C20" s="3">
        <v>3816</v>
      </c>
      <c r="D20" s="4">
        <f t="shared" ref="D20:D24" si="2">C20*1.58</f>
        <v>6029.2800000000007</v>
      </c>
    </row>
    <row r="21" spans="1:9" ht="15" x14ac:dyDescent="0.2">
      <c r="A21" s="16"/>
      <c r="B21" s="3" t="s">
        <v>84</v>
      </c>
      <c r="C21" s="3">
        <v>12915</v>
      </c>
      <c r="D21" s="4">
        <f t="shared" si="2"/>
        <v>20405.7</v>
      </c>
    </row>
    <row r="22" spans="1:9" ht="15" x14ac:dyDescent="0.2">
      <c r="A22" s="16"/>
      <c r="B22" s="3" t="s">
        <v>78</v>
      </c>
      <c r="C22" s="3">
        <v>25240</v>
      </c>
      <c r="D22" s="4">
        <f t="shared" si="2"/>
        <v>39879.200000000004</v>
      </c>
    </row>
    <row r="23" spans="1:9" ht="15" x14ac:dyDescent="0.2">
      <c r="A23" s="16"/>
      <c r="B23" s="3" t="s">
        <v>79</v>
      </c>
      <c r="C23" s="3">
        <v>1500</v>
      </c>
      <c r="D23" s="4">
        <f t="shared" si="2"/>
        <v>2370</v>
      </c>
    </row>
    <row r="24" spans="1:9" ht="15" x14ac:dyDescent="0.2">
      <c r="A24" s="16"/>
      <c r="B24" s="3" t="s">
        <v>80</v>
      </c>
      <c r="C24" s="3">
        <v>750</v>
      </c>
      <c r="D24" s="4">
        <f t="shared" si="2"/>
        <v>1185</v>
      </c>
      <c r="G24" s="28"/>
      <c r="H24" s="28"/>
      <c r="I24" s="28"/>
    </row>
    <row r="25" spans="1:9" ht="15" x14ac:dyDescent="0.2">
      <c r="A25" s="16"/>
      <c r="B25" s="3" t="s">
        <v>81</v>
      </c>
      <c r="C25" s="3"/>
      <c r="D25" s="4">
        <v>1600</v>
      </c>
      <c r="G25" s="29"/>
      <c r="H25" s="30"/>
      <c r="I25" s="28"/>
    </row>
    <row r="26" spans="1:9" ht="15" x14ac:dyDescent="0.2">
      <c r="A26" s="16" t="s">
        <v>46</v>
      </c>
      <c r="B26" s="3" t="s">
        <v>48</v>
      </c>
      <c r="C26" s="3">
        <v>1898</v>
      </c>
      <c r="D26" s="4">
        <f>C26*1.58</f>
        <v>2998.84</v>
      </c>
      <c r="G26" s="29"/>
      <c r="H26" s="30"/>
      <c r="I26" s="28"/>
    </row>
    <row r="27" spans="1:9" ht="15" x14ac:dyDescent="0.2">
      <c r="A27" s="16" t="s">
        <v>47</v>
      </c>
      <c r="B27" s="3" t="s">
        <v>57</v>
      </c>
      <c r="C27" s="3">
        <v>590</v>
      </c>
      <c r="D27" s="4">
        <f t="shared" ref="D27:D28" si="3">C27*1.58</f>
        <v>932.2</v>
      </c>
      <c r="G27" s="29"/>
      <c r="H27" s="30"/>
      <c r="I27" s="28"/>
    </row>
    <row r="28" spans="1:9" ht="15" x14ac:dyDescent="0.2">
      <c r="A28" s="16" t="s">
        <v>49</v>
      </c>
      <c r="B28" s="3" t="s">
        <v>50</v>
      </c>
      <c r="C28" s="3">
        <v>2191</v>
      </c>
      <c r="D28" s="4">
        <f t="shared" si="3"/>
        <v>3461.78</v>
      </c>
      <c r="G28" s="29"/>
      <c r="H28" s="30"/>
      <c r="I28" s="28"/>
    </row>
    <row r="29" spans="1:9" ht="15" x14ac:dyDescent="0.2">
      <c r="A29" s="16" t="s">
        <v>51</v>
      </c>
      <c r="B29" s="3" t="s">
        <v>52</v>
      </c>
      <c r="C29" s="3"/>
      <c r="D29" s="4">
        <v>26505</v>
      </c>
      <c r="G29" s="29"/>
      <c r="H29" s="30"/>
      <c r="I29" s="28"/>
    </row>
    <row r="30" spans="1:9" ht="15" x14ac:dyDescent="0.2">
      <c r="A30" s="16"/>
      <c r="B30" s="3" t="s">
        <v>53</v>
      </c>
      <c r="C30" s="3"/>
      <c r="D30" s="4">
        <v>2100</v>
      </c>
      <c r="G30" s="29"/>
      <c r="H30" s="30"/>
      <c r="I30" s="28"/>
    </row>
    <row r="31" spans="1:9" ht="15" x14ac:dyDescent="0.2">
      <c r="A31" s="16" t="s">
        <v>61</v>
      </c>
      <c r="B31" s="3" t="s">
        <v>59</v>
      </c>
      <c r="C31" s="3">
        <v>1113</v>
      </c>
      <c r="D31" s="4">
        <f>C31*1.58</f>
        <v>1758.5400000000002</v>
      </c>
      <c r="G31" s="29"/>
      <c r="H31" s="30"/>
      <c r="I31" s="28"/>
    </row>
    <row r="32" spans="1:9" ht="15" x14ac:dyDescent="0.2">
      <c r="A32" s="16" t="s">
        <v>60</v>
      </c>
      <c r="B32" s="3" t="s">
        <v>62</v>
      </c>
      <c r="C32" s="3">
        <v>11216</v>
      </c>
      <c r="D32" s="4">
        <f>C32*1.58</f>
        <v>17721.280000000002</v>
      </c>
      <c r="G32" s="29"/>
      <c r="H32" s="30"/>
      <c r="I32" s="28"/>
    </row>
    <row r="33" spans="1:9" ht="15.75" x14ac:dyDescent="0.25">
      <c r="A33" s="16"/>
      <c r="B33" s="15" t="s">
        <v>63</v>
      </c>
      <c r="C33" s="3"/>
      <c r="D33" s="4"/>
      <c r="G33" s="28"/>
      <c r="H33" s="31"/>
      <c r="I33" s="28"/>
    </row>
    <row r="34" spans="1:9" ht="15" x14ac:dyDescent="0.2">
      <c r="A34" s="16" t="s">
        <v>64</v>
      </c>
      <c r="B34" s="3" t="s">
        <v>65</v>
      </c>
      <c r="C34" s="3">
        <v>4064</v>
      </c>
      <c r="D34" s="4">
        <f>C34*1.58</f>
        <v>6421.12</v>
      </c>
      <c r="G34" s="28"/>
      <c r="H34" s="28"/>
      <c r="I34" s="28"/>
    </row>
    <row r="35" spans="1:9" ht="15" x14ac:dyDescent="0.2">
      <c r="A35" s="16" t="s">
        <v>40</v>
      </c>
      <c r="B35" s="3" t="s">
        <v>66</v>
      </c>
      <c r="C35" s="3">
        <v>811</v>
      </c>
      <c r="D35" s="4">
        <f t="shared" ref="D35:D39" si="4">C35*1.58</f>
        <v>1281.3800000000001</v>
      </c>
      <c r="H35" s="1"/>
    </row>
    <row r="36" spans="1:9" ht="15" x14ac:dyDescent="0.2">
      <c r="A36" s="16" t="s">
        <v>67</v>
      </c>
      <c r="B36" s="3" t="s">
        <v>68</v>
      </c>
      <c r="C36" s="3">
        <v>573</v>
      </c>
      <c r="D36" s="4">
        <f t="shared" si="4"/>
        <v>905.34</v>
      </c>
    </row>
    <row r="37" spans="1:9" ht="15" x14ac:dyDescent="0.2">
      <c r="A37" s="16" t="s">
        <v>69</v>
      </c>
      <c r="B37" s="3" t="s">
        <v>70</v>
      </c>
      <c r="C37" s="3">
        <v>8858</v>
      </c>
      <c r="D37" s="4">
        <f t="shared" si="4"/>
        <v>13995.640000000001</v>
      </c>
    </row>
    <row r="38" spans="1:9" ht="15" x14ac:dyDescent="0.2">
      <c r="A38" s="16" t="s">
        <v>71</v>
      </c>
      <c r="B38" s="3" t="s">
        <v>72</v>
      </c>
      <c r="C38" s="3">
        <v>5883</v>
      </c>
      <c r="D38" s="4">
        <f t="shared" si="4"/>
        <v>9295.1400000000012</v>
      </c>
    </row>
    <row r="39" spans="1:9" ht="15" x14ac:dyDescent="0.2">
      <c r="A39" s="16" t="s">
        <v>73</v>
      </c>
      <c r="B39" s="3" t="s">
        <v>74</v>
      </c>
      <c r="C39" s="3">
        <v>7928</v>
      </c>
      <c r="D39" s="4">
        <f t="shared" si="4"/>
        <v>12526.24</v>
      </c>
    </row>
    <row r="40" spans="1:9" ht="15" x14ac:dyDescent="0.2">
      <c r="A40" s="16"/>
      <c r="B40" s="3" t="s">
        <v>58</v>
      </c>
      <c r="C40" s="3">
        <v>0.2</v>
      </c>
      <c r="D40" s="4">
        <v>54.15</v>
      </c>
    </row>
    <row r="41" spans="1:9" ht="15.75" thickBot="1" x14ac:dyDescent="0.25">
      <c r="A41" s="17"/>
      <c r="B41" s="5" t="s">
        <v>75</v>
      </c>
      <c r="C41" s="5"/>
      <c r="D41" s="6">
        <v>2000</v>
      </c>
    </row>
    <row r="44" spans="1:9" ht="13.5" thickBot="1" x14ac:dyDescent="0.25"/>
    <row r="45" spans="1:9" ht="18.75" thickBot="1" x14ac:dyDescent="0.3">
      <c r="B45" s="11" t="s">
        <v>23</v>
      </c>
      <c r="C45" s="12"/>
      <c r="D45" s="13">
        <f>SUM(D9:D44)</f>
        <v>316532.40000000014</v>
      </c>
    </row>
    <row r="47" spans="1:9" x14ac:dyDescent="0.2">
      <c r="B47" t="s">
        <v>129</v>
      </c>
    </row>
  </sheetData>
  <phoneticPr fontId="4" type="noConversion"/>
  <pageMargins left="0.37" right="0.23" top="0.33" bottom="0.47" header="0.35" footer="0.492125984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41"/>
  <sheetViews>
    <sheetView workbookViewId="0">
      <selection activeCell="E28" sqref="E28"/>
    </sheetView>
  </sheetViews>
  <sheetFormatPr defaultRowHeight="12.75" x14ac:dyDescent="0.2"/>
  <cols>
    <col min="2" max="2" width="9.140625" style="14"/>
    <col min="3" max="3" width="39.5703125" bestFit="1" customWidth="1"/>
    <col min="4" max="4" width="7.7109375" bestFit="1" customWidth="1"/>
    <col min="5" max="5" width="19.85546875" style="1" bestFit="1" customWidth="1"/>
  </cols>
  <sheetData>
    <row r="2" spans="2:5" x14ac:dyDescent="0.2">
      <c r="C2" t="s">
        <v>35</v>
      </c>
    </row>
    <row r="3" spans="2:5" x14ac:dyDescent="0.2">
      <c r="C3" t="s">
        <v>138</v>
      </c>
    </row>
    <row r="5" spans="2:5" ht="18" x14ac:dyDescent="0.25">
      <c r="C5" s="2" t="s">
        <v>82</v>
      </c>
    </row>
    <row r="6" spans="2:5" ht="18.75" thickBot="1" x14ac:dyDescent="0.3">
      <c r="C6" s="2"/>
    </row>
    <row r="7" spans="2:5" ht="16.5" thickBot="1" x14ac:dyDescent="0.3">
      <c r="B7" s="19" t="s">
        <v>83</v>
      </c>
      <c r="C7" s="9" t="s">
        <v>0</v>
      </c>
      <c r="D7" s="9" t="s">
        <v>1</v>
      </c>
      <c r="E7" s="10" t="s">
        <v>2</v>
      </c>
    </row>
    <row r="8" spans="2:5" ht="15" x14ac:dyDescent="0.2">
      <c r="B8" s="22" t="s">
        <v>37</v>
      </c>
      <c r="C8" s="7" t="s">
        <v>3</v>
      </c>
      <c r="D8" s="7">
        <v>52</v>
      </c>
      <c r="E8" s="8">
        <f>D8*1.58</f>
        <v>82.16</v>
      </c>
    </row>
    <row r="9" spans="2:5" ht="15" x14ac:dyDescent="0.2">
      <c r="B9" s="20" t="s">
        <v>38</v>
      </c>
      <c r="C9" s="3" t="s">
        <v>85</v>
      </c>
      <c r="D9" s="3">
        <v>990</v>
      </c>
      <c r="E9" s="8">
        <f t="shared" ref="E9:E12" si="0">D9*1.58</f>
        <v>1564.2</v>
      </c>
    </row>
    <row r="10" spans="2:5" ht="15" x14ac:dyDescent="0.2">
      <c r="B10" s="20" t="s">
        <v>39</v>
      </c>
      <c r="C10" s="3" t="s">
        <v>86</v>
      </c>
      <c r="D10" s="3">
        <v>498</v>
      </c>
      <c r="E10" s="8">
        <f t="shared" si="0"/>
        <v>786.84</v>
      </c>
    </row>
    <row r="11" spans="2:5" ht="15" x14ac:dyDescent="0.2">
      <c r="B11" s="20" t="s">
        <v>87</v>
      </c>
      <c r="C11" s="3" t="s">
        <v>25</v>
      </c>
      <c r="D11" s="3">
        <v>12623</v>
      </c>
      <c r="E11" s="8">
        <f t="shared" si="0"/>
        <v>19944.34</v>
      </c>
    </row>
    <row r="12" spans="2:5" ht="15" x14ac:dyDescent="0.2">
      <c r="B12" s="20" t="s">
        <v>88</v>
      </c>
      <c r="C12" s="3" t="s">
        <v>26</v>
      </c>
      <c r="D12" s="3">
        <v>12835</v>
      </c>
      <c r="E12" s="8">
        <f t="shared" si="0"/>
        <v>20279.3</v>
      </c>
    </row>
    <row r="13" spans="2:5" ht="15" x14ac:dyDescent="0.2">
      <c r="B13" s="20"/>
      <c r="C13" s="3" t="s">
        <v>136</v>
      </c>
      <c r="D13" s="3"/>
      <c r="E13" s="4">
        <v>36168</v>
      </c>
    </row>
    <row r="14" spans="2:5" ht="15" x14ac:dyDescent="0.2">
      <c r="B14" s="20"/>
      <c r="C14" s="3" t="s">
        <v>137</v>
      </c>
      <c r="D14" s="3"/>
      <c r="E14" s="4">
        <v>47484</v>
      </c>
    </row>
    <row r="15" spans="2:5" ht="15" x14ac:dyDescent="0.2">
      <c r="B15" s="20" t="s">
        <v>89</v>
      </c>
      <c r="C15" s="3" t="s">
        <v>31</v>
      </c>
      <c r="D15" s="3">
        <v>116</v>
      </c>
      <c r="E15" s="4">
        <f>D15*1.58</f>
        <v>183.28</v>
      </c>
    </row>
    <row r="16" spans="2:5" ht="15" x14ac:dyDescent="0.2">
      <c r="B16" s="20"/>
      <c r="C16" s="3" t="s">
        <v>58</v>
      </c>
      <c r="D16" s="3">
        <v>0.2</v>
      </c>
      <c r="E16" s="4">
        <v>54.15</v>
      </c>
    </row>
    <row r="17" spans="2:5" ht="15" x14ac:dyDescent="0.2">
      <c r="B17" s="20" t="s">
        <v>90</v>
      </c>
      <c r="C17" s="3" t="s">
        <v>32</v>
      </c>
      <c r="D17" s="3">
        <v>1113</v>
      </c>
      <c r="E17" s="4">
        <f>D17*1.58</f>
        <v>1758.5400000000002</v>
      </c>
    </row>
    <row r="18" spans="2:5" ht="15" x14ac:dyDescent="0.2">
      <c r="B18" s="20" t="s">
        <v>91</v>
      </c>
      <c r="C18" s="3" t="s">
        <v>33</v>
      </c>
      <c r="D18" s="3">
        <v>352</v>
      </c>
      <c r="E18" s="4">
        <f t="shared" ref="E18:E19" si="1">D18*1.58</f>
        <v>556.16000000000008</v>
      </c>
    </row>
    <row r="19" spans="2:5" ht="15" x14ac:dyDescent="0.2">
      <c r="B19" s="20" t="s">
        <v>92</v>
      </c>
      <c r="C19" s="3" t="s">
        <v>34</v>
      </c>
      <c r="D19" s="3">
        <v>13754</v>
      </c>
      <c r="E19" s="4">
        <f t="shared" si="1"/>
        <v>21731.32</v>
      </c>
    </row>
    <row r="20" spans="2:5" ht="15" x14ac:dyDescent="0.2">
      <c r="B20" s="20"/>
      <c r="C20" s="3" t="s">
        <v>93</v>
      </c>
      <c r="D20" s="3"/>
      <c r="E20" s="4">
        <v>154592</v>
      </c>
    </row>
    <row r="21" spans="2:5" ht="15" x14ac:dyDescent="0.2">
      <c r="B21" s="20"/>
      <c r="C21" s="3" t="s">
        <v>27</v>
      </c>
      <c r="D21" s="3">
        <v>25240</v>
      </c>
      <c r="E21" s="4">
        <f>D21*1.58</f>
        <v>39879.200000000004</v>
      </c>
    </row>
    <row r="22" spans="2:5" ht="15" x14ac:dyDescent="0.2">
      <c r="B22" s="20"/>
      <c r="C22" s="3" t="s">
        <v>28</v>
      </c>
      <c r="D22" s="3">
        <v>1500</v>
      </c>
      <c r="E22" s="4">
        <f t="shared" ref="E22:E23" si="2">D22*1.58</f>
        <v>2370</v>
      </c>
    </row>
    <row r="23" spans="2:5" ht="15" x14ac:dyDescent="0.2">
      <c r="B23" s="20"/>
      <c r="C23" s="3" t="s">
        <v>29</v>
      </c>
      <c r="D23" s="3">
        <v>750</v>
      </c>
      <c r="E23" s="4">
        <f t="shared" si="2"/>
        <v>1185</v>
      </c>
    </row>
    <row r="24" spans="2:5" ht="15" x14ac:dyDescent="0.2">
      <c r="B24" s="20"/>
      <c r="C24" s="3" t="s">
        <v>135</v>
      </c>
      <c r="D24" s="3"/>
      <c r="E24" s="4">
        <v>1600</v>
      </c>
    </row>
    <row r="25" spans="2:5" ht="15" x14ac:dyDescent="0.2">
      <c r="B25" s="20"/>
      <c r="C25" s="3" t="s">
        <v>30</v>
      </c>
      <c r="D25" s="3">
        <v>2226</v>
      </c>
      <c r="E25" s="4">
        <f>D25*1.58</f>
        <v>3517.0800000000004</v>
      </c>
    </row>
    <row r="26" spans="2:5" ht="15" x14ac:dyDescent="0.2">
      <c r="B26" s="20"/>
      <c r="C26" s="3" t="s">
        <v>5</v>
      </c>
      <c r="D26" s="3">
        <v>2226</v>
      </c>
      <c r="E26" s="4">
        <f>D26*1.58</f>
        <v>3517.0800000000004</v>
      </c>
    </row>
    <row r="27" spans="2:5" ht="15" x14ac:dyDescent="0.2">
      <c r="B27" s="20"/>
      <c r="C27" s="3" t="s">
        <v>4</v>
      </c>
      <c r="D27" s="3"/>
      <c r="E27" s="4">
        <v>2100</v>
      </c>
    </row>
    <row r="28" spans="2:5" ht="15" x14ac:dyDescent="0.2">
      <c r="B28" s="20"/>
      <c r="C28" s="3" t="s">
        <v>76</v>
      </c>
      <c r="D28" s="3">
        <v>4600</v>
      </c>
      <c r="E28" s="4">
        <f>D28*1.58</f>
        <v>7268</v>
      </c>
    </row>
    <row r="29" spans="2:5" ht="15" x14ac:dyDescent="0.2">
      <c r="B29" s="20"/>
      <c r="C29" s="3" t="s">
        <v>77</v>
      </c>
      <c r="D29" s="3">
        <v>3816</v>
      </c>
      <c r="E29" s="4">
        <f t="shared" ref="E29:E30" si="3">D29*1.58</f>
        <v>6029.2800000000007</v>
      </c>
    </row>
    <row r="30" spans="2:5" ht="15.75" thickBot="1" x14ac:dyDescent="0.25">
      <c r="B30" s="21"/>
      <c r="C30" s="5" t="s">
        <v>7</v>
      </c>
      <c r="D30" s="5">
        <v>704</v>
      </c>
      <c r="E30" s="4">
        <f t="shared" si="3"/>
        <v>1112.3200000000002</v>
      </c>
    </row>
    <row r="32" spans="2:5" ht="13.5" thickBot="1" x14ac:dyDescent="0.25"/>
    <row r="33" spans="2:8" ht="18.75" thickBot="1" x14ac:dyDescent="0.3">
      <c r="C33" s="11" t="s">
        <v>23</v>
      </c>
      <c r="D33" s="12"/>
      <c r="E33" s="13">
        <f>SUM(E8:E32)</f>
        <v>373762.25000000006</v>
      </c>
    </row>
    <row r="35" spans="2:8" x14ac:dyDescent="0.2">
      <c r="B35" s="14" t="s">
        <v>94</v>
      </c>
    </row>
    <row r="36" spans="2:8" x14ac:dyDescent="0.2">
      <c r="B36" s="14" t="s">
        <v>95</v>
      </c>
    </row>
    <row r="38" spans="2:8" ht="18.75" customHeight="1" x14ac:dyDescent="0.25">
      <c r="B38" s="24" t="s">
        <v>130</v>
      </c>
      <c r="C38" s="25"/>
      <c r="D38" s="25"/>
      <c r="E38" s="26"/>
    </row>
    <row r="39" spans="2:8" ht="23.25" customHeight="1" x14ac:dyDescent="0.25">
      <c r="B39" s="24" t="s">
        <v>131</v>
      </c>
      <c r="C39" s="25"/>
      <c r="D39" s="25"/>
      <c r="E39" s="26"/>
      <c r="F39" s="2"/>
      <c r="G39" s="2"/>
      <c r="H39" s="27"/>
    </row>
    <row r="40" spans="2:8" ht="18.75" customHeight="1" x14ac:dyDescent="0.25">
      <c r="B40" s="24" t="s">
        <v>132</v>
      </c>
      <c r="C40" s="25"/>
      <c r="D40" s="25"/>
      <c r="E40" s="26"/>
      <c r="F40" s="2"/>
      <c r="G40" s="2"/>
      <c r="H40" s="2"/>
    </row>
    <row r="41" spans="2:8" ht="20.25" customHeight="1" x14ac:dyDescent="0.25">
      <c r="B41" s="24" t="s">
        <v>133</v>
      </c>
      <c r="C41" s="25"/>
    </row>
  </sheetData>
  <phoneticPr fontId="4" type="noConversion"/>
  <pageMargins left="0.78740157499999996" right="0.78740157499999996" top="0.984251969" bottom="0.984251969" header="0.4921259845" footer="0.4921259845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35"/>
  <sheetViews>
    <sheetView workbookViewId="0">
      <selection activeCell="D11" sqref="D11"/>
    </sheetView>
  </sheetViews>
  <sheetFormatPr defaultRowHeight="12.75" x14ac:dyDescent="0.2"/>
  <cols>
    <col min="2" max="2" width="9.140625" style="14"/>
    <col min="3" max="3" width="37.5703125" bestFit="1" customWidth="1"/>
    <col min="4" max="4" width="7.7109375" bestFit="1" customWidth="1"/>
    <col min="5" max="5" width="19.85546875" bestFit="1" customWidth="1"/>
  </cols>
  <sheetData>
    <row r="3" spans="2:5" x14ac:dyDescent="0.2">
      <c r="C3" t="s">
        <v>105</v>
      </c>
    </row>
    <row r="4" spans="2:5" x14ac:dyDescent="0.2">
      <c r="C4" t="s">
        <v>139</v>
      </c>
    </row>
    <row r="7" spans="2:5" ht="18" x14ac:dyDescent="0.25">
      <c r="C7" s="2" t="s">
        <v>106</v>
      </c>
      <c r="E7" s="1"/>
    </row>
    <row r="8" spans="2:5" ht="13.5" thickBot="1" x14ac:dyDescent="0.25">
      <c r="E8" s="1"/>
    </row>
    <row r="9" spans="2:5" ht="16.5" thickBot="1" x14ac:dyDescent="0.3">
      <c r="B9" s="19" t="s">
        <v>83</v>
      </c>
      <c r="C9" s="9" t="s">
        <v>0</v>
      </c>
      <c r="D9" s="9" t="s">
        <v>8</v>
      </c>
      <c r="E9" s="10" t="s">
        <v>9</v>
      </c>
    </row>
    <row r="10" spans="2:5" ht="15" x14ac:dyDescent="0.2">
      <c r="B10" s="22" t="s">
        <v>37</v>
      </c>
      <c r="C10" s="7" t="s">
        <v>3</v>
      </c>
      <c r="D10" s="7">
        <v>52</v>
      </c>
      <c r="E10" s="8">
        <f>D10*1.58</f>
        <v>82.16</v>
      </c>
    </row>
    <row r="11" spans="2:5" ht="15" x14ac:dyDescent="0.2">
      <c r="B11" s="20" t="s">
        <v>96</v>
      </c>
      <c r="C11" s="3" t="s">
        <v>10</v>
      </c>
      <c r="D11" s="3">
        <v>524</v>
      </c>
      <c r="E11" s="8">
        <f t="shared" ref="E11:E12" si="0">D11*1.58</f>
        <v>827.92000000000007</v>
      </c>
    </row>
    <row r="12" spans="2:5" ht="15" x14ac:dyDescent="0.2">
      <c r="B12" s="20" t="s">
        <v>97</v>
      </c>
      <c r="C12" s="3" t="s">
        <v>98</v>
      </c>
      <c r="D12" s="3">
        <v>352</v>
      </c>
      <c r="E12" s="8">
        <f t="shared" si="0"/>
        <v>556.16000000000008</v>
      </c>
    </row>
    <row r="13" spans="2:5" ht="15" x14ac:dyDescent="0.2">
      <c r="B13" s="20"/>
      <c r="C13" s="3" t="s">
        <v>107</v>
      </c>
      <c r="D13" s="3"/>
      <c r="E13" s="4">
        <v>5000</v>
      </c>
    </row>
    <row r="14" spans="2:5" ht="15" x14ac:dyDescent="0.2">
      <c r="B14" s="20" t="s">
        <v>99</v>
      </c>
      <c r="C14" s="3" t="s">
        <v>11</v>
      </c>
      <c r="D14" s="3">
        <v>27819</v>
      </c>
      <c r="E14" s="4">
        <f>D14*1.58</f>
        <v>43954.020000000004</v>
      </c>
    </row>
    <row r="15" spans="2:5" ht="15" x14ac:dyDescent="0.2">
      <c r="B15" s="20" t="s">
        <v>100</v>
      </c>
      <c r="C15" s="3" t="s">
        <v>12</v>
      </c>
      <c r="D15" s="3">
        <v>1930</v>
      </c>
      <c r="E15" s="4">
        <f>D15*1.58</f>
        <v>3049.4</v>
      </c>
    </row>
    <row r="16" spans="2:5" ht="15" x14ac:dyDescent="0.2">
      <c r="B16" s="20"/>
      <c r="C16" s="3" t="s">
        <v>13</v>
      </c>
      <c r="D16" s="3"/>
      <c r="E16" s="4">
        <v>768</v>
      </c>
    </row>
    <row r="17" spans="2:5" ht="15" x14ac:dyDescent="0.2">
      <c r="B17" s="20" t="s">
        <v>101</v>
      </c>
      <c r="C17" s="3" t="s">
        <v>14</v>
      </c>
      <c r="D17" s="3">
        <v>210</v>
      </c>
      <c r="E17" s="4">
        <f>D17*1.58</f>
        <v>331.8</v>
      </c>
    </row>
    <row r="18" spans="2:5" ht="15" x14ac:dyDescent="0.2">
      <c r="B18" s="20" t="s">
        <v>102</v>
      </c>
      <c r="C18" s="3" t="s">
        <v>15</v>
      </c>
      <c r="D18" s="3">
        <v>9790</v>
      </c>
      <c r="E18" s="4">
        <f t="shared" ref="E18:E23" si="1">D18*1.58</f>
        <v>15468.2</v>
      </c>
    </row>
    <row r="19" spans="2:5" ht="15" x14ac:dyDescent="0.2">
      <c r="B19" s="20" t="s">
        <v>103</v>
      </c>
      <c r="C19" s="3" t="s">
        <v>16</v>
      </c>
      <c r="D19" s="3">
        <v>1100</v>
      </c>
      <c r="E19" s="4">
        <f t="shared" si="1"/>
        <v>1738</v>
      </c>
    </row>
    <row r="20" spans="2:5" ht="15" x14ac:dyDescent="0.2">
      <c r="B20" s="20" t="s">
        <v>91</v>
      </c>
      <c r="C20" s="3" t="s">
        <v>33</v>
      </c>
      <c r="D20" s="3">
        <v>352</v>
      </c>
      <c r="E20" s="4">
        <f t="shared" si="1"/>
        <v>556.16000000000008</v>
      </c>
    </row>
    <row r="21" spans="2:5" ht="15" x14ac:dyDescent="0.2">
      <c r="B21" s="20"/>
      <c r="C21" s="3" t="s">
        <v>17</v>
      </c>
      <c r="D21" s="3">
        <v>6180</v>
      </c>
      <c r="E21" s="4">
        <f t="shared" si="1"/>
        <v>9764.4</v>
      </c>
    </row>
    <row r="22" spans="2:5" ht="15" x14ac:dyDescent="0.2">
      <c r="B22" s="20"/>
      <c r="C22" s="3" t="s">
        <v>18</v>
      </c>
      <c r="D22" s="3">
        <v>38598</v>
      </c>
      <c r="E22" s="4">
        <f t="shared" si="1"/>
        <v>60984.840000000004</v>
      </c>
    </row>
    <row r="23" spans="2:5" ht="15" x14ac:dyDescent="0.2">
      <c r="B23" s="20"/>
      <c r="C23" s="3" t="s">
        <v>19</v>
      </c>
      <c r="D23" s="3">
        <v>750</v>
      </c>
      <c r="E23" s="4">
        <f t="shared" si="1"/>
        <v>1185</v>
      </c>
    </row>
    <row r="24" spans="2:5" ht="15" x14ac:dyDescent="0.2">
      <c r="B24" s="20"/>
      <c r="C24" s="3" t="s">
        <v>104</v>
      </c>
      <c r="D24" s="3"/>
      <c r="E24" s="4">
        <v>1000</v>
      </c>
    </row>
    <row r="25" spans="2:5" ht="15" x14ac:dyDescent="0.2">
      <c r="B25" s="20"/>
      <c r="C25" s="3" t="s">
        <v>76</v>
      </c>
      <c r="D25" s="3">
        <v>4600</v>
      </c>
      <c r="E25" s="4">
        <f>D25*1.58</f>
        <v>7268</v>
      </c>
    </row>
    <row r="26" spans="2:5" ht="15" x14ac:dyDescent="0.2">
      <c r="B26" s="20"/>
      <c r="C26" s="3" t="s">
        <v>77</v>
      </c>
      <c r="D26" s="3">
        <v>3816</v>
      </c>
      <c r="E26" s="4">
        <f t="shared" ref="E26:E27" si="2">D26*1.58</f>
        <v>6029.2800000000007</v>
      </c>
    </row>
    <row r="27" spans="2:5" ht="15" x14ac:dyDescent="0.2">
      <c r="B27" s="20"/>
      <c r="C27" s="3" t="s">
        <v>6</v>
      </c>
      <c r="D27" s="3">
        <v>382</v>
      </c>
      <c r="E27" s="4">
        <f t="shared" si="2"/>
        <v>603.56000000000006</v>
      </c>
    </row>
    <row r="28" spans="2:5" ht="15" x14ac:dyDescent="0.2">
      <c r="B28" s="20"/>
      <c r="C28" s="3" t="s">
        <v>20</v>
      </c>
      <c r="D28" s="3"/>
      <c r="E28" s="4">
        <v>3195</v>
      </c>
    </row>
    <row r="29" spans="2:5" ht="15" x14ac:dyDescent="0.2">
      <c r="B29" s="20"/>
      <c r="C29" s="3" t="s">
        <v>21</v>
      </c>
      <c r="D29" s="3">
        <v>11796</v>
      </c>
      <c r="E29" s="4">
        <f>D29*1.58</f>
        <v>18637.68</v>
      </c>
    </row>
    <row r="30" spans="2:5" ht="15.75" thickBot="1" x14ac:dyDescent="0.25">
      <c r="B30" s="21"/>
      <c r="C30" s="5" t="s">
        <v>22</v>
      </c>
      <c r="D30" s="5">
        <v>3289</v>
      </c>
      <c r="E30" s="4">
        <f>D30*1.58</f>
        <v>5196.62</v>
      </c>
    </row>
    <row r="32" spans="2:5" ht="13.5" thickBot="1" x14ac:dyDescent="0.25"/>
    <row r="33" spans="3:5" ht="18.75" thickBot="1" x14ac:dyDescent="0.3">
      <c r="C33" s="11" t="s">
        <v>23</v>
      </c>
      <c r="D33" s="12"/>
      <c r="E33" s="13">
        <f>SUM(E8:E32)</f>
        <v>186196.19999999998</v>
      </c>
    </row>
    <row r="35" spans="3:5" x14ac:dyDescent="0.2">
      <c r="C35" t="s">
        <v>112</v>
      </c>
    </row>
  </sheetData>
  <phoneticPr fontId="4" type="noConversion"/>
  <pageMargins left="0.78740157499999996" right="0.78740157499999996" top="0.52" bottom="0.63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E36"/>
  <sheetViews>
    <sheetView workbookViewId="0">
      <selection activeCell="D25" sqref="D25"/>
    </sheetView>
  </sheetViews>
  <sheetFormatPr defaultRowHeight="12.75" x14ac:dyDescent="0.2"/>
  <cols>
    <col min="3" max="3" width="38.28515625" customWidth="1"/>
    <col min="5" max="5" width="23.5703125" customWidth="1"/>
  </cols>
  <sheetData>
    <row r="3" spans="2:5" x14ac:dyDescent="0.2">
      <c r="B3" s="14"/>
      <c r="C3" t="s">
        <v>105</v>
      </c>
    </row>
    <row r="4" spans="2:5" x14ac:dyDescent="0.2">
      <c r="B4" s="14"/>
      <c r="C4" t="s">
        <v>139</v>
      </c>
    </row>
    <row r="5" spans="2:5" x14ac:dyDescent="0.2">
      <c r="B5" s="14"/>
    </row>
    <row r="6" spans="2:5" x14ac:dyDescent="0.2">
      <c r="B6" s="14"/>
    </row>
    <row r="7" spans="2:5" ht="18" x14ac:dyDescent="0.25">
      <c r="B7" s="14"/>
      <c r="C7" s="2" t="s">
        <v>108</v>
      </c>
      <c r="E7" s="1"/>
    </row>
    <row r="8" spans="2:5" ht="13.5" thickBot="1" x14ac:dyDescent="0.25">
      <c r="B8" s="14"/>
      <c r="E8" s="1"/>
    </row>
    <row r="9" spans="2:5" ht="16.5" thickBot="1" x14ac:dyDescent="0.3">
      <c r="B9" s="19" t="s">
        <v>83</v>
      </c>
      <c r="C9" s="9" t="s">
        <v>0</v>
      </c>
      <c r="D9" s="9" t="s">
        <v>8</v>
      </c>
      <c r="E9" s="10" t="s">
        <v>9</v>
      </c>
    </row>
    <row r="10" spans="2:5" ht="15" x14ac:dyDescent="0.2">
      <c r="B10" s="22" t="s">
        <v>37</v>
      </c>
      <c r="C10" s="7" t="s">
        <v>3</v>
      </c>
      <c r="D10" s="7">
        <v>52</v>
      </c>
      <c r="E10" s="8">
        <f>D10*1.52</f>
        <v>79.040000000000006</v>
      </c>
    </row>
    <row r="11" spans="2:5" ht="15" x14ac:dyDescent="0.2">
      <c r="B11" s="20" t="s">
        <v>96</v>
      </c>
      <c r="C11" s="3" t="s">
        <v>10</v>
      </c>
      <c r="D11" s="3">
        <v>524</v>
      </c>
      <c r="E11" s="8">
        <f t="shared" ref="E11:E12" si="0">D11*1.52</f>
        <v>796.48</v>
      </c>
    </row>
    <row r="12" spans="2:5" ht="15" x14ac:dyDescent="0.2">
      <c r="B12" s="20" t="s">
        <v>97</v>
      </c>
      <c r="C12" s="3" t="s">
        <v>98</v>
      </c>
      <c r="D12" s="3">
        <v>352</v>
      </c>
      <c r="E12" s="8">
        <f t="shared" si="0"/>
        <v>535.04</v>
      </c>
    </row>
    <row r="13" spans="2:5" ht="15" x14ac:dyDescent="0.2">
      <c r="B13" s="20"/>
      <c r="C13" s="3" t="s">
        <v>107</v>
      </c>
      <c r="D13" s="3"/>
      <c r="E13" s="4">
        <v>5000</v>
      </c>
    </row>
    <row r="14" spans="2:5" ht="15" x14ac:dyDescent="0.2">
      <c r="B14" s="20" t="s">
        <v>109</v>
      </c>
      <c r="C14" s="3" t="s">
        <v>11</v>
      </c>
      <c r="D14" s="3">
        <v>5055</v>
      </c>
      <c r="E14" s="4">
        <f>D14*1.58</f>
        <v>7986.9000000000005</v>
      </c>
    </row>
    <row r="15" spans="2:5" ht="15" x14ac:dyDescent="0.2">
      <c r="B15" s="20"/>
      <c r="C15" s="3" t="s">
        <v>110</v>
      </c>
      <c r="D15" s="3"/>
      <c r="E15" s="4">
        <v>67955</v>
      </c>
    </row>
    <row r="16" spans="2:5" ht="15" x14ac:dyDescent="0.2">
      <c r="B16" s="20"/>
      <c r="C16" s="3" t="s">
        <v>111</v>
      </c>
      <c r="D16" s="3"/>
      <c r="E16" s="4">
        <v>301288</v>
      </c>
    </row>
    <row r="17" spans="2:5" ht="15" x14ac:dyDescent="0.2">
      <c r="B17" s="20" t="s">
        <v>100</v>
      </c>
      <c r="C17" s="3" t="s">
        <v>12</v>
      </c>
      <c r="D17" s="3">
        <v>1351</v>
      </c>
      <c r="E17" s="4">
        <f>D17*1.58</f>
        <v>2134.58</v>
      </c>
    </row>
    <row r="18" spans="2:5" ht="15" x14ac:dyDescent="0.2">
      <c r="B18" s="20"/>
      <c r="C18" s="3" t="s">
        <v>13</v>
      </c>
      <c r="D18" s="3"/>
      <c r="E18" s="4">
        <v>768</v>
      </c>
    </row>
    <row r="19" spans="2:5" ht="15" x14ac:dyDescent="0.2">
      <c r="B19" s="20" t="s">
        <v>101</v>
      </c>
      <c r="C19" s="3" t="s">
        <v>14</v>
      </c>
      <c r="D19" s="3">
        <v>210</v>
      </c>
      <c r="E19" s="4">
        <f>D19*1.58</f>
        <v>331.8</v>
      </c>
    </row>
    <row r="20" spans="2:5" ht="15" x14ac:dyDescent="0.2">
      <c r="B20" s="20" t="s">
        <v>102</v>
      </c>
      <c r="C20" s="3" t="s">
        <v>15</v>
      </c>
      <c r="D20" s="3">
        <v>9790</v>
      </c>
      <c r="E20" s="4">
        <f t="shared" ref="E20:E25" si="1">D20*1.58</f>
        <v>15468.2</v>
      </c>
    </row>
    <row r="21" spans="2:5" ht="15" x14ac:dyDescent="0.2">
      <c r="B21" s="20" t="s">
        <v>103</v>
      </c>
      <c r="C21" s="3" t="s">
        <v>16</v>
      </c>
      <c r="D21" s="3">
        <v>1100</v>
      </c>
      <c r="E21" s="4">
        <f t="shared" si="1"/>
        <v>1738</v>
      </c>
    </row>
    <row r="22" spans="2:5" ht="15" x14ac:dyDescent="0.2">
      <c r="B22" s="20" t="s">
        <v>91</v>
      </c>
      <c r="C22" s="3" t="s">
        <v>33</v>
      </c>
      <c r="D22" s="3">
        <v>352</v>
      </c>
      <c r="E22" s="4">
        <f t="shared" si="1"/>
        <v>556.16000000000008</v>
      </c>
    </row>
    <row r="23" spans="2:5" ht="15" x14ac:dyDescent="0.2">
      <c r="B23" s="20"/>
      <c r="C23" s="3" t="s">
        <v>17</v>
      </c>
      <c r="D23" s="3">
        <v>6090</v>
      </c>
      <c r="E23" s="4">
        <f t="shared" si="1"/>
        <v>9622.2000000000007</v>
      </c>
    </row>
    <row r="24" spans="2:5" ht="15" x14ac:dyDescent="0.2">
      <c r="B24" s="20"/>
      <c r="C24" s="3" t="s">
        <v>18</v>
      </c>
      <c r="D24" s="3">
        <v>33480</v>
      </c>
      <c r="E24" s="4">
        <f t="shared" si="1"/>
        <v>52898.400000000001</v>
      </c>
    </row>
    <row r="25" spans="2:5" ht="15" x14ac:dyDescent="0.2">
      <c r="B25" s="20"/>
      <c r="C25" s="3" t="s">
        <v>19</v>
      </c>
      <c r="D25" s="3">
        <v>750</v>
      </c>
      <c r="E25" s="4">
        <f t="shared" si="1"/>
        <v>1185</v>
      </c>
    </row>
    <row r="26" spans="2:5" ht="15" x14ac:dyDescent="0.2">
      <c r="B26" s="20"/>
      <c r="C26" s="3" t="s">
        <v>104</v>
      </c>
      <c r="D26" s="3"/>
      <c r="E26" s="4">
        <v>1000</v>
      </c>
    </row>
    <row r="27" spans="2:5" ht="15" x14ac:dyDescent="0.2">
      <c r="B27" s="20"/>
      <c r="C27" s="3" t="s">
        <v>76</v>
      </c>
      <c r="D27" s="3">
        <v>4600</v>
      </c>
      <c r="E27" s="4">
        <f>D27*1.58</f>
        <v>7268</v>
      </c>
    </row>
    <row r="28" spans="2:5" ht="15" x14ac:dyDescent="0.2">
      <c r="B28" s="20"/>
      <c r="C28" s="3" t="s">
        <v>77</v>
      </c>
      <c r="D28" s="3">
        <v>3816</v>
      </c>
      <c r="E28" s="4">
        <f t="shared" ref="E28:E29" si="2">D28*1.58</f>
        <v>6029.2800000000007</v>
      </c>
    </row>
    <row r="29" spans="2:5" ht="15" x14ac:dyDescent="0.2">
      <c r="B29" s="20"/>
      <c r="C29" s="3" t="s">
        <v>6</v>
      </c>
      <c r="D29" s="3">
        <v>382</v>
      </c>
      <c r="E29" s="4">
        <f t="shared" si="2"/>
        <v>603.56000000000006</v>
      </c>
    </row>
    <row r="30" spans="2:5" ht="15" x14ac:dyDescent="0.2">
      <c r="B30" s="20"/>
      <c r="C30" s="3" t="s">
        <v>20</v>
      </c>
      <c r="D30" s="3"/>
      <c r="E30" s="4">
        <v>3195</v>
      </c>
    </row>
    <row r="31" spans="2:5" ht="15.75" thickBot="1" x14ac:dyDescent="0.25">
      <c r="B31" s="21"/>
      <c r="C31" s="5" t="s">
        <v>22</v>
      </c>
      <c r="D31" s="5">
        <v>3289</v>
      </c>
      <c r="E31" s="6">
        <f>D31*1.58</f>
        <v>5196.62</v>
      </c>
    </row>
    <row r="32" spans="2:5" x14ac:dyDescent="0.2">
      <c r="B32" s="14"/>
    </row>
    <row r="33" spans="2:5" ht="13.5" thickBot="1" x14ac:dyDescent="0.25">
      <c r="B33" s="14"/>
    </row>
    <row r="34" spans="2:5" ht="18.75" thickBot="1" x14ac:dyDescent="0.3">
      <c r="B34" s="14"/>
      <c r="C34" s="11" t="s">
        <v>23</v>
      </c>
      <c r="D34" s="12"/>
      <c r="E34" s="13">
        <f>SUM(E8:E33)</f>
        <v>491635.26</v>
      </c>
    </row>
    <row r="35" spans="2:5" x14ac:dyDescent="0.2">
      <c r="B35" s="14"/>
    </row>
    <row r="36" spans="2:5" x14ac:dyDescent="0.2">
      <c r="B36" s="14"/>
      <c r="C36" t="s">
        <v>112</v>
      </c>
    </row>
  </sheetData>
  <phoneticPr fontId="4" type="noConversion"/>
  <pageMargins left="0.78740157499999996" right="0.32" top="0.51" bottom="0.984251969" header="0.4921259845" footer="0.4921259845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2"/>
  <sheetViews>
    <sheetView workbookViewId="0">
      <selection activeCell="C3" sqref="C3"/>
    </sheetView>
  </sheetViews>
  <sheetFormatPr defaultRowHeight="12.75" x14ac:dyDescent="0.2"/>
  <cols>
    <col min="3" max="3" width="40.7109375" customWidth="1"/>
    <col min="5" max="5" width="20.85546875" customWidth="1"/>
  </cols>
  <sheetData>
    <row r="3" spans="2:5" x14ac:dyDescent="0.2">
      <c r="B3" s="14"/>
      <c r="C3" t="s">
        <v>134</v>
      </c>
      <c r="E3" s="1"/>
    </row>
    <row r="4" spans="2:5" x14ac:dyDescent="0.2">
      <c r="B4" s="14"/>
      <c r="C4" t="s">
        <v>138</v>
      </c>
      <c r="E4" s="1"/>
    </row>
    <row r="5" spans="2:5" x14ac:dyDescent="0.2">
      <c r="B5" s="14"/>
      <c r="E5" s="1"/>
    </row>
    <row r="6" spans="2:5" ht="18" x14ac:dyDescent="0.25">
      <c r="B6" s="14"/>
      <c r="C6" s="2" t="s">
        <v>113</v>
      </c>
      <c r="E6" s="1"/>
    </row>
    <row r="7" spans="2:5" ht="18.75" thickBot="1" x14ac:dyDescent="0.3">
      <c r="B7" s="14"/>
      <c r="C7" s="2"/>
      <c r="E7" s="1"/>
    </row>
    <row r="8" spans="2:5" ht="16.5" thickBot="1" x14ac:dyDescent="0.3">
      <c r="B8" s="19" t="s">
        <v>83</v>
      </c>
      <c r="C8" s="9" t="s">
        <v>0</v>
      </c>
      <c r="D8" s="9" t="s">
        <v>1</v>
      </c>
      <c r="E8" s="10" t="s">
        <v>2</v>
      </c>
    </row>
    <row r="9" spans="2:5" ht="15" x14ac:dyDescent="0.2">
      <c r="B9" s="22" t="s">
        <v>37</v>
      </c>
      <c r="C9" s="7" t="s">
        <v>3</v>
      </c>
      <c r="D9" s="7">
        <v>52</v>
      </c>
      <c r="E9" s="8">
        <f>D9*1.58</f>
        <v>82.16</v>
      </c>
    </row>
    <row r="10" spans="2:5" ht="15" x14ac:dyDescent="0.2">
      <c r="B10" s="20" t="s">
        <v>39</v>
      </c>
      <c r="C10" s="3" t="s">
        <v>24</v>
      </c>
      <c r="D10" s="3">
        <v>998</v>
      </c>
      <c r="E10" s="8">
        <f t="shared" ref="E10:E15" si="0">D10*1.58</f>
        <v>1576.8400000000001</v>
      </c>
    </row>
    <row r="11" spans="2:5" ht="15" x14ac:dyDescent="0.2">
      <c r="B11" s="20" t="s">
        <v>60</v>
      </c>
      <c r="C11" s="3" t="s">
        <v>118</v>
      </c>
      <c r="D11" s="3">
        <v>5609</v>
      </c>
      <c r="E11" s="8">
        <f t="shared" si="0"/>
        <v>8862.2200000000012</v>
      </c>
    </row>
    <row r="12" spans="2:5" ht="15" x14ac:dyDescent="0.2">
      <c r="B12" s="20" t="s">
        <v>61</v>
      </c>
      <c r="C12" s="3" t="s">
        <v>119</v>
      </c>
      <c r="D12" s="3">
        <v>1113</v>
      </c>
      <c r="E12" s="8">
        <f t="shared" si="0"/>
        <v>1758.5400000000002</v>
      </c>
    </row>
    <row r="13" spans="2:5" ht="15" x14ac:dyDescent="0.2">
      <c r="B13" s="20"/>
      <c r="C13" s="3" t="s">
        <v>114</v>
      </c>
      <c r="D13" s="3">
        <v>12620</v>
      </c>
      <c r="E13" s="8">
        <f t="shared" si="0"/>
        <v>19939.600000000002</v>
      </c>
    </row>
    <row r="14" spans="2:5" ht="15" x14ac:dyDescent="0.2">
      <c r="B14" s="20"/>
      <c r="C14" s="3" t="s">
        <v>115</v>
      </c>
      <c r="D14" s="3">
        <v>750</v>
      </c>
      <c r="E14" s="8">
        <f t="shared" si="0"/>
        <v>1185</v>
      </c>
    </row>
    <row r="15" spans="2:5" ht="15" x14ac:dyDescent="0.2">
      <c r="B15" s="20"/>
      <c r="C15" s="3" t="s">
        <v>116</v>
      </c>
      <c r="D15" s="3">
        <v>375</v>
      </c>
      <c r="E15" s="8">
        <f t="shared" si="0"/>
        <v>592.5</v>
      </c>
    </row>
    <row r="16" spans="2:5" ht="15" x14ac:dyDescent="0.2">
      <c r="B16" s="20"/>
      <c r="C16" s="3" t="s">
        <v>117</v>
      </c>
      <c r="D16" s="3"/>
      <c r="E16" s="4">
        <v>800</v>
      </c>
    </row>
    <row r="17" spans="2:5" ht="15" x14ac:dyDescent="0.2">
      <c r="B17" s="20"/>
      <c r="C17" s="3" t="s">
        <v>76</v>
      </c>
      <c r="D17" s="3">
        <v>1100</v>
      </c>
      <c r="E17" s="4">
        <f>D17*1.58</f>
        <v>1738</v>
      </c>
    </row>
    <row r="18" spans="2:5" ht="15" x14ac:dyDescent="0.2">
      <c r="B18" s="20"/>
      <c r="C18" s="3" t="s">
        <v>77</v>
      </c>
      <c r="D18" s="3">
        <v>724</v>
      </c>
      <c r="E18" s="4">
        <f t="shared" ref="E18:E19" si="1">D18*1.58</f>
        <v>1143.92</v>
      </c>
    </row>
    <row r="19" spans="2:5" ht="15.75" thickBot="1" x14ac:dyDescent="0.25">
      <c r="B19" s="21"/>
      <c r="C19" s="5" t="s">
        <v>7</v>
      </c>
      <c r="D19" s="5">
        <v>704</v>
      </c>
      <c r="E19" s="4">
        <f t="shared" si="1"/>
        <v>1112.3200000000002</v>
      </c>
    </row>
    <row r="20" spans="2:5" x14ac:dyDescent="0.2">
      <c r="B20" s="14"/>
      <c r="E20" s="1"/>
    </row>
    <row r="21" spans="2:5" ht="13.5" thickBot="1" x14ac:dyDescent="0.25">
      <c r="B21" s="14"/>
      <c r="E21" s="1"/>
    </row>
    <row r="22" spans="2:5" ht="18.75" thickBot="1" x14ac:dyDescent="0.3">
      <c r="B22" s="14"/>
      <c r="C22" s="11" t="s">
        <v>23</v>
      </c>
      <c r="D22" s="12"/>
      <c r="E22" s="13">
        <f>SUM(E9:E21)</f>
        <v>38791.1</v>
      </c>
    </row>
  </sheetData>
  <phoneticPr fontId="4" type="noConversion"/>
  <pageMargins left="0.78740157499999996" right="0.78740157499999996" top="0.984251969" bottom="0.984251969" header="0.4921259845" footer="0.4921259845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E18"/>
  <sheetViews>
    <sheetView tabSelected="1" workbookViewId="0">
      <selection activeCell="E15" sqref="E15"/>
    </sheetView>
  </sheetViews>
  <sheetFormatPr defaultRowHeight="12.75" x14ac:dyDescent="0.2"/>
  <cols>
    <col min="3" max="3" width="47.140625" bestFit="1" customWidth="1"/>
    <col min="5" max="5" width="19.7109375" customWidth="1"/>
  </cols>
  <sheetData>
    <row r="3" spans="2:5" x14ac:dyDescent="0.2">
      <c r="B3" s="14"/>
      <c r="C3" t="s">
        <v>35</v>
      </c>
      <c r="E3" s="1"/>
    </row>
    <row r="4" spans="2:5" x14ac:dyDescent="0.2">
      <c r="B4" s="14"/>
      <c r="C4" t="s">
        <v>140</v>
      </c>
      <c r="E4" s="1"/>
    </row>
    <row r="5" spans="2:5" x14ac:dyDescent="0.2">
      <c r="B5" s="14"/>
      <c r="E5" s="1"/>
    </row>
    <row r="6" spans="2:5" ht="18" x14ac:dyDescent="0.25">
      <c r="B6" s="14"/>
      <c r="C6" s="2" t="s">
        <v>128</v>
      </c>
      <c r="E6" s="1"/>
    </row>
    <row r="7" spans="2:5" ht="18.75" thickBot="1" x14ac:dyDescent="0.3">
      <c r="B7" s="14"/>
      <c r="C7" s="2"/>
      <c r="E7" s="1"/>
    </row>
    <row r="8" spans="2:5" ht="16.5" thickBot="1" x14ac:dyDescent="0.3">
      <c r="B8" s="19" t="s">
        <v>83</v>
      </c>
      <c r="C8" s="9" t="s">
        <v>0</v>
      </c>
      <c r="D8" s="9" t="s">
        <v>1</v>
      </c>
      <c r="E8" s="10" t="s">
        <v>2</v>
      </c>
    </row>
    <row r="9" spans="2:5" ht="15" x14ac:dyDescent="0.2">
      <c r="B9" s="22" t="s">
        <v>120</v>
      </c>
      <c r="C9" s="7" t="s">
        <v>121</v>
      </c>
      <c r="D9" s="7">
        <v>250</v>
      </c>
      <c r="E9" s="8">
        <f>D9*1.58</f>
        <v>395</v>
      </c>
    </row>
    <row r="10" spans="2:5" ht="15.75" x14ac:dyDescent="0.25">
      <c r="B10" s="20" t="s">
        <v>60</v>
      </c>
      <c r="C10" s="3" t="s">
        <v>122</v>
      </c>
      <c r="D10" s="3">
        <v>5609</v>
      </c>
      <c r="E10" s="8">
        <f t="shared" ref="E10:E15" si="0">D10*1.58</f>
        <v>8862.2200000000012</v>
      </c>
    </row>
    <row r="11" spans="2:5" ht="15.75" x14ac:dyDescent="0.25">
      <c r="B11" s="20" t="s">
        <v>61</v>
      </c>
      <c r="C11" s="3" t="s">
        <v>123</v>
      </c>
      <c r="D11" s="3">
        <v>1113</v>
      </c>
      <c r="E11" s="8">
        <f t="shared" si="0"/>
        <v>1758.5400000000002</v>
      </c>
    </row>
    <row r="12" spans="2:5" ht="15.75" x14ac:dyDescent="0.25">
      <c r="B12" s="20" t="s">
        <v>64</v>
      </c>
      <c r="C12" s="3" t="s">
        <v>124</v>
      </c>
      <c r="D12" s="3">
        <v>4064</v>
      </c>
      <c r="E12" s="8">
        <f t="shared" si="0"/>
        <v>6421.12</v>
      </c>
    </row>
    <row r="13" spans="2:5" ht="15.75" x14ac:dyDescent="0.25">
      <c r="B13" s="20" t="s">
        <v>40</v>
      </c>
      <c r="C13" s="3" t="s">
        <v>125</v>
      </c>
      <c r="D13" s="3">
        <v>811</v>
      </c>
      <c r="E13" s="8">
        <f t="shared" si="0"/>
        <v>1281.3800000000001</v>
      </c>
    </row>
    <row r="14" spans="2:5" ht="15.75" x14ac:dyDescent="0.25">
      <c r="B14" s="20" t="s">
        <v>67</v>
      </c>
      <c r="C14" s="3" t="s">
        <v>126</v>
      </c>
      <c r="D14" s="3">
        <v>573</v>
      </c>
      <c r="E14" s="8">
        <f t="shared" si="0"/>
        <v>905.34</v>
      </c>
    </row>
    <row r="15" spans="2:5" ht="15.75" x14ac:dyDescent="0.25">
      <c r="B15" s="20" t="s">
        <v>41</v>
      </c>
      <c r="C15" s="3" t="s">
        <v>127</v>
      </c>
      <c r="D15" s="3">
        <v>688</v>
      </c>
      <c r="E15" s="8">
        <f t="shared" si="0"/>
        <v>1087.04</v>
      </c>
    </row>
    <row r="16" spans="2:5" x14ac:dyDescent="0.2">
      <c r="B16" s="14"/>
      <c r="E16" s="1"/>
    </row>
    <row r="17" spans="2:5" ht="13.5" thickBot="1" x14ac:dyDescent="0.25">
      <c r="B17" s="14"/>
      <c r="E17" s="1"/>
    </row>
    <row r="18" spans="2:5" ht="18.75" thickBot="1" x14ac:dyDescent="0.3">
      <c r="B18" s="14"/>
      <c r="C18" s="11" t="s">
        <v>23</v>
      </c>
      <c r="D18" s="12"/>
      <c r="E18" s="13">
        <f>SUM(E9:E17)</f>
        <v>20710.640000000003</v>
      </c>
    </row>
  </sheetData>
  <phoneticPr fontId="4" type="noConversion"/>
  <pageMargins left="0.78740157499999996" right="0.78740157499999996" top="0.984251969" bottom="0.984251969" header="0.4921259845" footer="0.4921259845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Neurologie neinvazivní</vt:lpstr>
      <vt:lpstr>Neurologie invazivní</vt:lpstr>
      <vt:lpstr>Neurochirurgie resek</vt:lpstr>
      <vt:lpstr>Neurochirurgie nervus vagus</vt:lpstr>
      <vt:lpstr>Neurologie pooperační péče</vt:lpstr>
      <vt:lpstr>Neurologie kontroly</vt:lpstr>
    </vt:vector>
  </TitlesOfParts>
  <Company>fnusa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</dc:creator>
  <cp:lastModifiedBy>FNUSAUSER1</cp:lastModifiedBy>
  <cp:lastPrinted>2024-06-04T03:31:23Z</cp:lastPrinted>
  <dcterms:created xsi:type="dcterms:W3CDTF">2011-04-01T04:30:48Z</dcterms:created>
  <dcterms:modified xsi:type="dcterms:W3CDTF">2024-06-04T03:31:34Z</dcterms:modified>
</cp:coreProperties>
</file>